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240" windowWidth="17940" windowHeight="11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D56"/>
  <c r="D55"/>
  <c r="D54"/>
  <c r="D53"/>
  <c r="D52"/>
  <c r="D51"/>
  <c r="D50"/>
  <c r="D49"/>
  <c r="D48"/>
  <c r="D47"/>
  <c r="D46"/>
  <c r="D45"/>
  <c r="D43"/>
  <c r="D44"/>
  <c r="D41"/>
  <c r="D40"/>
  <c r="D39"/>
  <c r="D38"/>
  <c r="D42"/>
  <c r="D37"/>
  <c r="D36"/>
  <c r="D35"/>
  <c r="D34"/>
  <c r="D33"/>
  <c r="D32"/>
  <c r="D31"/>
  <c r="D30"/>
  <c r="D29"/>
  <c r="D28"/>
  <c r="D25"/>
  <c r="D24"/>
  <c r="D23"/>
  <c r="D22"/>
  <c r="D21"/>
  <c r="D20"/>
  <c r="D19"/>
  <c r="D17"/>
  <c r="D16"/>
  <c r="D15"/>
  <c r="D13"/>
  <c r="D11"/>
  <c r="D10"/>
  <c r="D5"/>
  <c r="D4"/>
  <c r="D3"/>
  <c r="D2"/>
  <c r="D6"/>
  <c r="D7"/>
  <c r="D8"/>
  <c r="D9"/>
  <c r="D14"/>
  <c r="D18"/>
  <c r="D26"/>
  <c r="D27"/>
  <c r="D57" l="1"/>
</calcChain>
</file>

<file path=xl/sharedStrings.xml><?xml version="1.0" encoding="utf-8"?>
<sst xmlns="http://schemas.openxmlformats.org/spreadsheetml/2006/main" count="121" uniqueCount="66">
  <si>
    <t>持ってる服の50％以上が女物</t>
    <rPh sb="0" eb="1">
      <t>モ</t>
    </rPh>
    <rPh sb="4" eb="5">
      <t>フク</t>
    </rPh>
    <rPh sb="9" eb="11">
      <t>イジョウ</t>
    </rPh>
    <rPh sb="12" eb="14">
      <t>オンナモノ</t>
    </rPh>
    <phoneticPr fontId="1"/>
  </si>
  <si>
    <t>髪の毛は長い（女性なみ）</t>
    <rPh sb="0" eb="1">
      <t>カミ</t>
    </rPh>
    <rPh sb="2" eb="3">
      <t>ケ</t>
    </rPh>
    <rPh sb="4" eb="5">
      <t>ナガ</t>
    </rPh>
    <rPh sb="7" eb="9">
      <t>ジョセイ</t>
    </rPh>
    <phoneticPr fontId="1"/>
  </si>
  <si>
    <t>女性ホルモン歴は6ヶ月以上だ</t>
    <rPh sb="0" eb="2">
      <t>ジョセイ</t>
    </rPh>
    <rPh sb="6" eb="7">
      <t>レキ</t>
    </rPh>
    <rPh sb="10" eb="11">
      <t>ゲツ</t>
    </rPh>
    <rPh sb="11" eb="13">
      <t>イジョウ</t>
    </rPh>
    <phoneticPr fontId="1"/>
  </si>
  <si>
    <t>MTF　パス度チェック</t>
    <rPh sb="6" eb="7">
      <t>ド</t>
    </rPh>
    <phoneticPr fontId="1"/>
  </si>
  <si>
    <t>顔が童顔である</t>
    <rPh sb="0" eb="1">
      <t>カオ</t>
    </rPh>
    <rPh sb="2" eb="4">
      <t>ドウガン</t>
    </rPh>
    <phoneticPr fontId="1"/>
  </si>
  <si>
    <t>声が高い（270Hz以上）</t>
    <rPh sb="0" eb="1">
      <t>コエ</t>
    </rPh>
    <rPh sb="2" eb="3">
      <t>タカ</t>
    </rPh>
    <rPh sb="10" eb="12">
      <t>イジョウ</t>
    </rPh>
    <phoneticPr fontId="1"/>
  </si>
  <si>
    <t>喋り方が女っぽい</t>
    <rPh sb="0" eb="1">
      <t>シャベ</t>
    </rPh>
    <rPh sb="2" eb="3">
      <t>カタ</t>
    </rPh>
    <rPh sb="4" eb="5">
      <t>オンナ</t>
    </rPh>
    <phoneticPr fontId="1"/>
  </si>
  <si>
    <t>最近周囲の男性が優しくなった</t>
    <rPh sb="0" eb="2">
      <t>サイキン</t>
    </rPh>
    <rPh sb="2" eb="4">
      <t>シュウイ</t>
    </rPh>
    <rPh sb="5" eb="7">
      <t>ダンセイ</t>
    </rPh>
    <rPh sb="8" eb="9">
      <t>ヤサ</t>
    </rPh>
    <phoneticPr fontId="1"/>
  </si>
  <si>
    <t>「女みたい」「女っぽい」とよく言われる</t>
    <rPh sb="1" eb="2">
      <t>オンナ</t>
    </rPh>
    <rPh sb="7" eb="8">
      <t>オンナ</t>
    </rPh>
    <rPh sb="15" eb="16">
      <t>イ</t>
    </rPh>
    <phoneticPr fontId="1"/>
  </si>
  <si>
    <t>点</t>
    <rPh sb="0" eb="1">
      <t>テン</t>
    </rPh>
    <phoneticPr fontId="1"/>
  </si>
  <si>
    <t>女子トイレは普通に使う</t>
    <rPh sb="0" eb="2">
      <t>ジョシ</t>
    </rPh>
    <rPh sb="6" eb="8">
      <t>フツウ</t>
    </rPh>
    <rPh sb="9" eb="10">
      <t>ツカ</t>
    </rPh>
    <phoneticPr fontId="1"/>
  </si>
  <si>
    <t>銭湯行くと女湯に案内される</t>
    <rPh sb="0" eb="2">
      <t>セントウ</t>
    </rPh>
    <rPh sb="2" eb="3">
      <t>イ</t>
    </rPh>
    <rPh sb="5" eb="7">
      <t>オンナユ</t>
    </rPh>
    <rPh sb="8" eb="10">
      <t>アンナイ</t>
    </rPh>
    <phoneticPr fontId="1"/>
  </si>
  <si>
    <t>たまに男性から口説かれる（40代以上）</t>
    <rPh sb="3" eb="5">
      <t>ダンセイ</t>
    </rPh>
    <rPh sb="7" eb="9">
      <t>クド</t>
    </rPh>
    <rPh sb="15" eb="16">
      <t>ダイ</t>
    </rPh>
    <rPh sb="16" eb="18">
      <t>イジョウ</t>
    </rPh>
    <phoneticPr fontId="1"/>
  </si>
  <si>
    <t>ゲイの男性からナンパされたことがある</t>
    <rPh sb="3" eb="5">
      <t>ダンセイ</t>
    </rPh>
    <phoneticPr fontId="1"/>
  </si>
  <si>
    <t>スカート、短パンなど脚を出す服装をよくする</t>
    <rPh sb="5" eb="6">
      <t>タン</t>
    </rPh>
    <rPh sb="10" eb="11">
      <t>アシ</t>
    </rPh>
    <rPh sb="12" eb="13">
      <t>ダ</t>
    </rPh>
    <rPh sb="14" eb="16">
      <t>フクソウ</t>
    </rPh>
    <phoneticPr fontId="1"/>
  </si>
  <si>
    <t>たまに「女扱い」される</t>
    <rPh sb="4" eb="6">
      <t>オンナアツカ</t>
    </rPh>
    <phoneticPr fontId="1"/>
  </si>
  <si>
    <t>メイク歴1年以上</t>
    <rPh sb="3" eb="4">
      <t>レキ</t>
    </rPh>
    <rPh sb="5" eb="6">
      <t>ネン</t>
    </rPh>
    <rPh sb="6" eb="8">
      <t>イジョウ</t>
    </rPh>
    <phoneticPr fontId="1"/>
  </si>
  <si>
    <t>会社には男性として勤務している</t>
    <rPh sb="0" eb="2">
      <t>カイシャ</t>
    </rPh>
    <rPh sb="4" eb="6">
      <t>ダンセイ</t>
    </rPh>
    <rPh sb="9" eb="11">
      <t>キンム</t>
    </rPh>
    <phoneticPr fontId="1"/>
  </si>
  <si>
    <t>会社には女性として勤務している</t>
    <rPh sb="0" eb="2">
      <t>カイシャ</t>
    </rPh>
    <rPh sb="4" eb="6">
      <t>ジョセイ</t>
    </rPh>
    <rPh sb="9" eb="11">
      <t>キンム</t>
    </rPh>
    <phoneticPr fontId="1"/>
  </si>
  <si>
    <t>持ってる服は男物の方が多い</t>
    <rPh sb="0" eb="1">
      <t>モ</t>
    </rPh>
    <rPh sb="4" eb="5">
      <t>フク</t>
    </rPh>
    <rPh sb="6" eb="7">
      <t>オトコ</t>
    </rPh>
    <rPh sb="7" eb="8">
      <t>モノ</t>
    </rPh>
    <rPh sb="9" eb="10">
      <t>ホウ</t>
    </rPh>
    <rPh sb="11" eb="12">
      <t>オオ</t>
    </rPh>
    <phoneticPr fontId="1"/>
  </si>
  <si>
    <t>髪の毛は短くカットしている</t>
    <rPh sb="0" eb="1">
      <t>カミ</t>
    </rPh>
    <rPh sb="2" eb="3">
      <t>ケ</t>
    </rPh>
    <rPh sb="4" eb="5">
      <t>ミジカ</t>
    </rPh>
    <phoneticPr fontId="1"/>
  </si>
  <si>
    <t>たまに「かわいい」と言われる</t>
    <rPh sb="10" eb="11">
      <t>イ</t>
    </rPh>
    <phoneticPr fontId="1"/>
  </si>
  <si>
    <t>女性として見てくれる恋人がいる</t>
    <rPh sb="0" eb="2">
      <t>ジョセイ</t>
    </rPh>
    <rPh sb="5" eb="6">
      <t>ミ</t>
    </rPh>
    <rPh sb="10" eb="12">
      <t>コイビト</t>
    </rPh>
    <phoneticPr fontId="1"/>
  </si>
  <si>
    <t>ヒゲは完全に脱毛し尽くしてツルツルである</t>
    <rPh sb="3" eb="5">
      <t>カンゼン</t>
    </rPh>
    <rPh sb="6" eb="8">
      <t>ダツモウ</t>
    </rPh>
    <rPh sb="9" eb="10">
      <t>ツ</t>
    </rPh>
    <phoneticPr fontId="1"/>
  </si>
  <si>
    <t>ムダ毛は全部しっかり剃毛している</t>
    <rPh sb="2" eb="3">
      <t>ゲ</t>
    </rPh>
    <rPh sb="4" eb="6">
      <t>ゼンブ</t>
    </rPh>
    <rPh sb="10" eb="12">
      <t>テイモウ</t>
    </rPh>
    <phoneticPr fontId="1"/>
  </si>
  <si>
    <t>病院の診察券作る時「男」であることにめちゃ驚かれる</t>
    <rPh sb="0" eb="2">
      <t>ビョウイン</t>
    </rPh>
    <rPh sb="3" eb="6">
      <t>シンサツケン</t>
    </rPh>
    <rPh sb="6" eb="7">
      <t>ツク</t>
    </rPh>
    <rPh sb="8" eb="9">
      <t>トキ</t>
    </rPh>
    <rPh sb="10" eb="11">
      <t>オトコ</t>
    </rPh>
    <rPh sb="21" eb="22">
      <t>オドロ</t>
    </rPh>
    <phoneticPr fontId="1"/>
  </si>
  <si>
    <t>男子トイレを使うと、男性が驚いて逃げ出す</t>
    <rPh sb="0" eb="2">
      <t>ダンシ</t>
    </rPh>
    <rPh sb="6" eb="7">
      <t>ツカ</t>
    </rPh>
    <rPh sb="10" eb="12">
      <t>ダンセイ</t>
    </rPh>
    <rPh sb="13" eb="14">
      <t>オドロ</t>
    </rPh>
    <rPh sb="16" eb="17">
      <t>ニ</t>
    </rPh>
    <rPh sb="18" eb="19">
      <t>ダ</t>
    </rPh>
    <phoneticPr fontId="1"/>
  </si>
  <si>
    <t>男子トイレ使ってたら通報されたことがある</t>
    <rPh sb="0" eb="2">
      <t>ダンシ</t>
    </rPh>
    <rPh sb="5" eb="6">
      <t>ツカ</t>
    </rPh>
    <rPh sb="10" eb="12">
      <t>ツウホウ</t>
    </rPh>
    <phoneticPr fontId="1"/>
  </si>
  <si>
    <t>眉毛の手入れは月に１回くらい</t>
    <rPh sb="0" eb="2">
      <t>マユゲ</t>
    </rPh>
    <rPh sb="3" eb="5">
      <t>テイ</t>
    </rPh>
    <rPh sb="7" eb="8">
      <t>ツキ</t>
    </rPh>
    <rPh sb="10" eb="11">
      <t>カイ</t>
    </rPh>
    <phoneticPr fontId="1"/>
  </si>
  <si>
    <t>手の指、足の指に毛が生えるから剃ったり脱毛したりする</t>
    <rPh sb="0" eb="1">
      <t>テ</t>
    </rPh>
    <rPh sb="2" eb="3">
      <t>ユビ</t>
    </rPh>
    <rPh sb="4" eb="5">
      <t>アシ</t>
    </rPh>
    <rPh sb="6" eb="7">
      <t>ユビ</t>
    </rPh>
    <rPh sb="8" eb="9">
      <t>ケ</t>
    </rPh>
    <rPh sb="10" eb="11">
      <t>ハ</t>
    </rPh>
    <rPh sb="15" eb="16">
      <t>ソ</t>
    </rPh>
    <rPh sb="19" eb="21">
      <t>ダツモウ</t>
    </rPh>
    <phoneticPr fontId="1"/>
  </si>
  <si>
    <t>女声のボイトレをしたことがある</t>
    <rPh sb="0" eb="2">
      <t>オンナゴエ</t>
    </rPh>
    <phoneticPr fontId="1"/>
  </si>
  <si>
    <t>女声のボイトレ期間は3ヶ月未満だ</t>
    <rPh sb="0" eb="2">
      <t>オンナゴエ</t>
    </rPh>
    <rPh sb="7" eb="9">
      <t>キカン</t>
    </rPh>
    <rPh sb="12" eb="13">
      <t>ゲツ</t>
    </rPh>
    <rPh sb="13" eb="15">
      <t>ミマン</t>
    </rPh>
    <phoneticPr fontId="1"/>
  </si>
  <si>
    <t>女声のボイトレ期間は6ヶ月未満だ</t>
    <rPh sb="0" eb="2">
      <t>オンナゴエ</t>
    </rPh>
    <rPh sb="7" eb="9">
      <t>キカン</t>
    </rPh>
    <rPh sb="12" eb="13">
      <t>ゲツ</t>
    </rPh>
    <rPh sb="13" eb="15">
      <t>ミマン</t>
    </rPh>
    <phoneticPr fontId="1"/>
  </si>
  <si>
    <t>女声のボイトレ期間１年以上だ</t>
    <rPh sb="0" eb="2">
      <t>オンナゴエ</t>
    </rPh>
    <rPh sb="7" eb="9">
      <t>キカン</t>
    </rPh>
    <rPh sb="10" eb="11">
      <t>ネン</t>
    </rPh>
    <rPh sb="11" eb="13">
      <t>イジョウ</t>
    </rPh>
    <phoneticPr fontId="1"/>
  </si>
  <si>
    <t>女優、女芸人、声優（女性）の声マネができる</t>
    <rPh sb="0" eb="2">
      <t>ジョユウ</t>
    </rPh>
    <rPh sb="3" eb="6">
      <t>オンナゲイニン</t>
    </rPh>
    <rPh sb="7" eb="9">
      <t>セイユウ</t>
    </rPh>
    <rPh sb="10" eb="12">
      <t>ジョセイ</t>
    </rPh>
    <rPh sb="14" eb="15">
      <t>コエ</t>
    </rPh>
    <phoneticPr fontId="1"/>
  </si>
  <si>
    <t>コンビニチェックでピンク色のボタンを押されたことがある</t>
    <rPh sb="12" eb="13">
      <t>イロ</t>
    </rPh>
    <rPh sb="18" eb="19">
      <t>オ</t>
    </rPh>
    <phoneticPr fontId="1"/>
  </si>
  <si>
    <t>10～20代の男性にナンパされたことがある</t>
    <rPh sb="5" eb="6">
      <t>ダイ</t>
    </rPh>
    <rPh sb="7" eb="9">
      <t>ダンセイ</t>
    </rPh>
    <phoneticPr fontId="1"/>
  </si>
  <si>
    <t>１週間に５回は化粧をする</t>
    <rPh sb="1" eb="3">
      <t>シュウカン</t>
    </rPh>
    <rPh sb="5" eb="6">
      <t>カイ</t>
    </rPh>
    <rPh sb="7" eb="9">
      <t>ケショウ</t>
    </rPh>
    <phoneticPr fontId="1"/>
  </si>
  <si>
    <t>身長は150～160cm台</t>
    <rPh sb="0" eb="2">
      <t>シンチョウ</t>
    </rPh>
    <rPh sb="12" eb="13">
      <t>ダイ</t>
    </rPh>
    <phoneticPr fontId="1"/>
  </si>
  <si>
    <t>身長は161～170cm台</t>
    <rPh sb="0" eb="2">
      <t>シンチョウ</t>
    </rPh>
    <rPh sb="12" eb="13">
      <t>ダイ</t>
    </rPh>
    <phoneticPr fontId="1"/>
  </si>
  <si>
    <t>身長は171～180cm台</t>
    <rPh sb="0" eb="2">
      <t>シンチョウ</t>
    </rPh>
    <rPh sb="12" eb="13">
      <t>ダイ</t>
    </rPh>
    <phoneticPr fontId="1"/>
  </si>
  <si>
    <t>身長は181～190cm台</t>
    <rPh sb="0" eb="2">
      <t>シンチョウ</t>
    </rPh>
    <rPh sb="12" eb="13">
      <t>ダイ</t>
    </rPh>
    <phoneticPr fontId="1"/>
  </si>
  <si>
    <t>身長は191cm以上</t>
    <rPh sb="0" eb="2">
      <t>シンチョウ</t>
    </rPh>
    <rPh sb="8" eb="10">
      <t>イジョウ</t>
    </rPh>
    <phoneticPr fontId="1"/>
  </si>
  <si>
    <t>肩幅に対して腰幅の方が大きい</t>
    <rPh sb="0" eb="2">
      <t>カタハバ</t>
    </rPh>
    <rPh sb="3" eb="4">
      <t>タイ</t>
    </rPh>
    <rPh sb="6" eb="8">
      <t>コシハバ</t>
    </rPh>
    <rPh sb="9" eb="10">
      <t>ホウ</t>
    </rPh>
    <rPh sb="11" eb="12">
      <t>オオ</t>
    </rPh>
    <phoneticPr fontId="1"/>
  </si>
  <si>
    <t>おっぱいがCカップ以上ある　（豊胸可）</t>
    <rPh sb="9" eb="11">
      <t>イジョウ</t>
    </rPh>
    <rPh sb="15" eb="17">
      <t>ホウキョウ</t>
    </rPh>
    <rPh sb="17" eb="18">
      <t>カ</t>
    </rPh>
    <phoneticPr fontId="1"/>
  </si>
  <si>
    <t>駅前で女性向けの風俗嬢募集小冊子をもらったことがある</t>
    <rPh sb="0" eb="2">
      <t>エキマエ</t>
    </rPh>
    <rPh sb="3" eb="6">
      <t>ジョセイム</t>
    </rPh>
    <rPh sb="8" eb="10">
      <t>フウゾク</t>
    </rPh>
    <rPh sb="10" eb="11">
      <t>ジョウ</t>
    </rPh>
    <rPh sb="11" eb="13">
      <t>ボシュウ</t>
    </rPh>
    <rPh sb="13" eb="16">
      <t>ショウサッシ</t>
    </rPh>
    <phoneticPr fontId="1"/>
  </si>
  <si>
    <t>銭湯で男湯に入ってたらリアルに大騒動になった。</t>
    <rPh sb="0" eb="2">
      <t>セントウ</t>
    </rPh>
    <rPh sb="3" eb="5">
      <t>オトコユ</t>
    </rPh>
    <rPh sb="6" eb="7">
      <t>ハイ</t>
    </rPh>
    <rPh sb="15" eb="18">
      <t>ダイソウドウ</t>
    </rPh>
    <phoneticPr fontId="1"/>
  </si>
  <si>
    <t>手がゴツゴツしてて、厚みもあり、大きい</t>
    <rPh sb="0" eb="1">
      <t>テ</t>
    </rPh>
    <rPh sb="10" eb="11">
      <t>アツ</t>
    </rPh>
    <rPh sb="16" eb="17">
      <t>オオ</t>
    </rPh>
    <phoneticPr fontId="1"/>
  </si>
  <si>
    <t>顔のホリが深くてゴツゴツしている</t>
    <rPh sb="0" eb="1">
      <t>カオ</t>
    </rPh>
    <rPh sb="5" eb="6">
      <t>フカ</t>
    </rPh>
    <phoneticPr fontId="1"/>
  </si>
  <si>
    <t>なので、顔にシリコン注入してゴツゴツをなくした</t>
    <rPh sb="4" eb="5">
      <t>カオ</t>
    </rPh>
    <rPh sb="10" eb="12">
      <t>チュウニュウ</t>
    </rPh>
    <phoneticPr fontId="1"/>
  </si>
  <si>
    <t>顔にヒゲ後やニキビ跡などがあってブツブツしてる</t>
    <rPh sb="0" eb="1">
      <t>カオ</t>
    </rPh>
    <rPh sb="4" eb="5">
      <t>アト</t>
    </rPh>
    <rPh sb="9" eb="10">
      <t>アト</t>
    </rPh>
    <phoneticPr fontId="1"/>
  </si>
  <si>
    <t>女友達に「一緒に温泉行こうよ♪」と誘われる（もち女湯）</t>
    <rPh sb="0" eb="3">
      <t>オンナトモダチ</t>
    </rPh>
    <rPh sb="5" eb="7">
      <t>イッショ</t>
    </rPh>
    <rPh sb="8" eb="10">
      <t>オンセン</t>
    </rPh>
    <rPh sb="10" eb="11">
      <t>イ</t>
    </rPh>
    <rPh sb="17" eb="18">
      <t>サソ</t>
    </rPh>
    <rPh sb="24" eb="26">
      <t>オンナユ</t>
    </rPh>
    <phoneticPr fontId="1"/>
  </si>
  <si>
    <t>派遣先の職場で「女性の方はこちらです」と案内される</t>
    <rPh sb="0" eb="3">
      <t>ハケンサキ</t>
    </rPh>
    <rPh sb="4" eb="6">
      <t>ショクバ</t>
    </rPh>
    <rPh sb="8" eb="10">
      <t>ジョセイ</t>
    </rPh>
    <rPh sb="11" eb="12">
      <t>カタ</t>
    </rPh>
    <rPh sb="20" eb="22">
      <t>アンナイ</t>
    </rPh>
    <phoneticPr fontId="1"/>
  </si>
  <si>
    <t>重い荷物を持ってると、男性が代わりに持ってくれる</t>
    <rPh sb="0" eb="1">
      <t>オモ</t>
    </rPh>
    <rPh sb="2" eb="4">
      <t>ニモツ</t>
    </rPh>
    <rPh sb="5" eb="6">
      <t>モ</t>
    </rPh>
    <rPh sb="11" eb="13">
      <t>ダンセイ</t>
    </rPh>
    <rPh sb="14" eb="15">
      <t>カ</t>
    </rPh>
    <rPh sb="18" eb="19">
      <t>モ</t>
    </rPh>
    <phoneticPr fontId="1"/>
  </si>
  <si>
    <t>レディースデーはもちろん通用する</t>
    <rPh sb="12" eb="14">
      <t>ツウヨウ</t>
    </rPh>
    <phoneticPr fontId="1"/>
  </si>
  <si>
    <t>室内女装はしょっちゅうやる</t>
    <rPh sb="0" eb="2">
      <t>シツナイ</t>
    </rPh>
    <rPh sb="2" eb="4">
      <t>ジョソウ</t>
    </rPh>
    <phoneticPr fontId="1"/>
  </si>
  <si>
    <t>銭湯や温泉で男湯を使っても何の問題も起きない</t>
    <rPh sb="0" eb="2">
      <t>セントウ</t>
    </rPh>
    <rPh sb="3" eb="5">
      <t>オンセン</t>
    </rPh>
    <rPh sb="6" eb="8">
      <t>オトコユ</t>
    </rPh>
    <rPh sb="9" eb="10">
      <t>ツカ</t>
    </rPh>
    <rPh sb="13" eb="14">
      <t>ナン</t>
    </rPh>
    <rPh sb="15" eb="17">
      <t>モンダイ</t>
    </rPh>
    <rPh sb="18" eb="19">
      <t>オ</t>
    </rPh>
    <phoneticPr fontId="1"/>
  </si>
  <si>
    <t>合計点数</t>
    <rPh sb="0" eb="4">
      <t>ゴウケイテンスウ</t>
    </rPh>
    <phoneticPr fontId="1"/>
  </si>
  <si>
    <t>【パス度のめやす】</t>
    <rPh sb="3" eb="4">
      <t>ド</t>
    </rPh>
    <phoneticPr fontId="1"/>
  </si>
  <si>
    <t>（-140）～0点：　普通の男性</t>
    <rPh sb="8" eb="9">
      <t>テン</t>
    </rPh>
    <rPh sb="11" eb="13">
      <t>フツウ</t>
    </rPh>
    <rPh sb="14" eb="16">
      <t>ダンセイ</t>
    </rPh>
    <phoneticPr fontId="1"/>
  </si>
  <si>
    <t>30～80点：　パス度0～40％</t>
    <rPh sb="5" eb="6">
      <t>テン</t>
    </rPh>
    <rPh sb="10" eb="11">
      <t>ド</t>
    </rPh>
    <phoneticPr fontId="1"/>
  </si>
  <si>
    <t>201～300点：　パス度76～80％</t>
    <rPh sb="7" eb="8">
      <t>テン</t>
    </rPh>
    <rPh sb="12" eb="13">
      <t>ド</t>
    </rPh>
    <phoneticPr fontId="1"/>
  </si>
  <si>
    <t>301～750点：　パス度81～98％</t>
    <rPh sb="7" eb="8">
      <t>テン</t>
    </rPh>
    <rPh sb="12" eb="13">
      <t>ド</t>
    </rPh>
    <phoneticPr fontId="1"/>
  </si>
  <si>
    <t>800点以上：　パス度100％</t>
    <rPh sb="3" eb="4">
      <t>テン</t>
    </rPh>
    <rPh sb="4" eb="6">
      <t>イジョウ</t>
    </rPh>
    <rPh sb="10" eb="11">
      <t>ド</t>
    </rPh>
    <phoneticPr fontId="1"/>
  </si>
  <si>
    <t>850点以上：　美女</t>
    <rPh sb="3" eb="4">
      <t>テン</t>
    </rPh>
    <rPh sb="4" eb="6">
      <t>イジョウ</t>
    </rPh>
    <rPh sb="8" eb="10">
      <t>ビジョ</t>
    </rPh>
    <phoneticPr fontId="1"/>
  </si>
  <si>
    <t>100～200点：　パス度41～75％</t>
    <rPh sb="7" eb="8">
      <t>テン</t>
    </rPh>
    <rPh sb="12" eb="13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</si>
</sst>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0_ ;[Red]\-0\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Border="1">
      <alignment vertical="center"/>
    </xf>
    <xf numFmtId="0" fontId="4" fillId="0" borderId="1" xfId="0" applyFont="1" applyBorder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5"/>
  <sheetViews>
    <sheetView tabSelected="1" zoomScale="85" zoomScaleNormal="85" workbookViewId="0">
      <selection activeCell="J32" sqref="J32"/>
    </sheetView>
  </sheetViews>
  <sheetFormatPr defaultRowHeight="13.5"/>
  <cols>
    <col min="1" max="1" width="4.75" customWidth="1"/>
    <col min="2" max="2" width="46.375" customWidth="1"/>
    <col min="3" max="3" width="0.625" customWidth="1"/>
    <col min="4" max="4" width="5.25" customWidth="1"/>
    <col min="5" max="5" width="3.25" customWidth="1"/>
    <col min="7" max="7" width="7" customWidth="1"/>
    <col min="8" max="8" width="10.875" customWidth="1"/>
  </cols>
  <sheetData>
    <row r="1" spans="1:6" ht="21">
      <c r="A1" s="1" t="s">
        <v>3</v>
      </c>
    </row>
    <row r="2" spans="1:6">
      <c r="B2" s="2" t="s">
        <v>0</v>
      </c>
      <c r="C2" s="9" t="b">
        <v>0</v>
      </c>
      <c r="D2" s="2">
        <f>IF(C2=TRUE,20,0)</f>
        <v>0</v>
      </c>
      <c r="E2" s="2" t="s">
        <v>9</v>
      </c>
      <c r="F2" s="10">
        <v>20</v>
      </c>
    </row>
    <row r="3" spans="1:6">
      <c r="B3" s="2" t="s">
        <v>19</v>
      </c>
      <c r="C3" s="9" t="b">
        <v>0</v>
      </c>
      <c r="D3" s="2">
        <f>IF(C3=TRUE,-10,0)</f>
        <v>0</v>
      </c>
      <c r="E3" s="2" t="s">
        <v>9</v>
      </c>
      <c r="F3" s="10">
        <v>-10</v>
      </c>
    </row>
    <row r="4" spans="1:6">
      <c r="B4" s="2" t="s">
        <v>1</v>
      </c>
      <c r="C4" s="9" t="b">
        <v>0</v>
      </c>
      <c r="D4" s="2">
        <f>IF(C4=TRUE,10,0)</f>
        <v>0</v>
      </c>
      <c r="E4" s="2" t="s">
        <v>9</v>
      </c>
      <c r="F4" s="10">
        <v>10</v>
      </c>
    </row>
    <row r="5" spans="1:6">
      <c r="B5" s="2" t="s">
        <v>2</v>
      </c>
      <c r="C5" s="9" t="b">
        <v>0</v>
      </c>
      <c r="D5" s="2">
        <f>IF(C5=TRUE,30,0)</f>
        <v>0</v>
      </c>
      <c r="E5" s="2" t="s">
        <v>9</v>
      </c>
      <c r="F5" s="10">
        <v>30</v>
      </c>
    </row>
    <row r="6" spans="1:6">
      <c r="B6" s="2" t="s">
        <v>4</v>
      </c>
      <c r="C6" s="9" t="b">
        <v>0</v>
      </c>
      <c r="D6" s="2">
        <f t="shared" ref="D6:D27" si="0">IF(C6=TRUE,10,0)</f>
        <v>0</v>
      </c>
      <c r="E6" s="2" t="s">
        <v>9</v>
      </c>
      <c r="F6" s="10">
        <v>10</v>
      </c>
    </row>
    <row r="7" spans="1:6">
      <c r="B7" s="2" t="s">
        <v>5</v>
      </c>
      <c r="C7" s="9" t="b">
        <v>0</v>
      </c>
      <c r="D7" s="2">
        <f t="shared" si="0"/>
        <v>0</v>
      </c>
      <c r="E7" s="2" t="s">
        <v>9</v>
      </c>
      <c r="F7" s="10">
        <v>10</v>
      </c>
    </row>
    <row r="8" spans="1:6">
      <c r="B8" s="2" t="s">
        <v>6</v>
      </c>
      <c r="C8" s="9" t="b">
        <v>0</v>
      </c>
      <c r="D8" s="2">
        <f t="shared" si="0"/>
        <v>0</v>
      </c>
      <c r="E8" s="2" t="s">
        <v>9</v>
      </c>
      <c r="F8" s="10">
        <v>10</v>
      </c>
    </row>
    <row r="9" spans="1:6">
      <c r="B9" s="2" t="s">
        <v>7</v>
      </c>
      <c r="C9" s="9" t="b">
        <v>0</v>
      </c>
      <c r="D9" s="2">
        <f t="shared" si="0"/>
        <v>0</v>
      </c>
      <c r="E9" s="2" t="s">
        <v>9</v>
      </c>
      <c r="F9" s="10">
        <v>10</v>
      </c>
    </row>
    <row r="10" spans="1:6">
      <c r="B10" s="2" t="s">
        <v>8</v>
      </c>
      <c r="C10" s="9" t="b">
        <v>0</v>
      </c>
      <c r="D10" s="2">
        <f>IF(C10=TRUE,5,0)</f>
        <v>0</v>
      </c>
      <c r="E10" s="2" t="s">
        <v>9</v>
      </c>
      <c r="F10" s="10">
        <v>5</v>
      </c>
    </row>
    <row r="11" spans="1:6">
      <c r="B11" s="2" t="s">
        <v>10</v>
      </c>
      <c r="C11" s="9" t="b">
        <v>0</v>
      </c>
      <c r="D11" s="2">
        <f>IF(C11=TRUE,30,0)</f>
        <v>0</v>
      </c>
      <c r="E11" s="2" t="s">
        <v>9</v>
      </c>
      <c r="F11" s="10">
        <v>30</v>
      </c>
    </row>
    <row r="12" spans="1:6">
      <c r="B12" s="2" t="s">
        <v>11</v>
      </c>
      <c r="C12" s="9" t="b">
        <v>0</v>
      </c>
      <c r="D12" s="2">
        <f>IF(C12=TRUE,40,0)</f>
        <v>0</v>
      </c>
      <c r="E12" s="2" t="s">
        <v>9</v>
      </c>
      <c r="F12" s="10">
        <v>40</v>
      </c>
    </row>
    <row r="13" spans="1:6">
      <c r="B13" s="2" t="s">
        <v>36</v>
      </c>
      <c r="C13" s="9" t="b">
        <v>0</v>
      </c>
      <c r="D13" s="2">
        <f>IF(C13=TRUE,60,0)</f>
        <v>0</v>
      </c>
      <c r="E13" s="2" t="s">
        <v>9</v>
      </c>
      <c r="F13" s="10">
        <v>60</v>
      </c>
    </row>
    <row r="14" spans="1:6">
      <c r="B14" s="2" t="s">
        <v>12</v>
      </c>
      <c r="C14" s="9" t="b">
        <v>0</v>
      </c>
      <c r="D14" s="2">
        <f t="shared" si="0"/>
        <v>0</v>
      </c>
      <c r="E14" s="2" t="s">
        <v>9</v>
      </c>
      <c r="F14" s="10">
        <v>10</v>
      </c>
    </row>
    <row r="15" spans="1:6">
      <c r="B15" s="2" t="s">
        <v>13</v>
      </c>
      <c r="C15" s="9" t="b">
        <v>0</v>
      </c>
      <c r="D15" s="2">
        <f>IF(C15=TRUE,-5,0)</f>
        <v>0</v>
      </c>
      <c r="E15" s="2" t="s">
        <v>9</v>
      </c>
      <c r="F15" s="10">
        <v>-5</v>
      </c>
    </row>
    <row r="16" spans="1:6">
      <c r="B16" s="2" t="s">
        <v>14</v>
      </c>
      <c r="C16" s="9" t="b">
        <v>0</v>
      </c>
      <c r="D16" s="2">
        <f>IF(C16=TRUE,50,0)</f>
        <v>0</v>
      </c>
      <c r="E16" s="2" t="s">
        <v>9</v>
      </c>
      <c r="F16" s="10">
        <v>50</v>
      </c>
    </row>
    <row r="17" spans="2:6">
      <c r="B17" s="2" t="s">
        <v>15</v>
      </c>
      <c r="C17" s="9" t="b">
        <v>0</v>
      </c>
      <c r="D17" s="2">
        <f>IF(C17=TRUE,5,0)</f>
        <v>0</v>
      </c>
      <c r="E17" s="2" t="s">
        <v>9</v>
      </c>
      <c r="F17" s="10">
        <v>5</v>
      </c>
    </row>
    <row r="18" spans="2:6">
      <c r="B18" s="2" t="s">
        <v>37</v>
      </c>
      <c r="C18" s="9" t="b">
        <v>0</v>
      </c>
      <c r="D18" s="2">
        <f t="shared" si="0"/>
        <v>0</v>
      </c>
      <c r="E18" s="2" t="s">
        <v>9</v>
      </c>
      <c r="F18" s="10">
        <v>10</v>
      </c>
    </row>
    <row r="19" spans="2:6">
      <c r="B19" s="2" t="s">
        <v>16</v>
      </c>
      <c r="C19" s="9" t="b">
        <v>0</v>
      </c>
      <c r="D19" s="2">
        <f>IF(C19=TRUE,30,0)</f>
        <v>0</v>
      </c>
      <c r="E19" s="2" t="s">
        <v>9</v>
      </c>
      <c r="F19" s="10">
        <v>30</v>
      </c>
    </row>
    <row r="20" spans="2:6">
      <c r="B20" s="2" t="s">
        <v>17</v>
      </c>
      <c r="C20" s="9" t="b">
        <v>0</v>
      </c>
      <c r="D20" s="2">
        <f>IF(C20=TRUE,-50,0)</f>
        <v>0</v>
      </c>
      <c r="E20" s="2" t="s">
        <v>9</v>
      </c>
      <c r="F20" s="10">
        <v>-50</v>
      </c>
    </row>
    <row r="21" spans="2:6">
      <c r="B21" s="2" t="s">
        <v>18</v>
      </c>
      <c r="C21" s="9" t="b">
        <v>0</v>
      </c>
      <c r="D21" s="2">
        <f>IF(C21=TRUE,30,0)</f>
        <v>0</v>
      </c>
      <c r="E21" s="2" t="s">
        <v>9</v>
      </c>
      <c r="F21" s="10">
        <v>30</v>
      </c>
    </row>
    <row r="22" spans="2:6">
      <c r="B22" s="2" t="s">
        <v>20</v>
      </c>
      <c r="C22" s="9" t="b">
        <v>0</v>
      </c>
      <c r="D22" s="2">
        <f>IF(C22=TRUE,-10,0)</f>
        <v>0</v>
      </c>
      <c r="E22" s="2" t="s">
        <v>9</v>
      </c>
      <c r="F22" s="10">
        <v>-10</v>
      </c>
    </row>
    <row r="23" spans="2:6">
      <c r="B23" s="2" t="s">
        <v>21</v>
      </c>
      <c r="C23" s="9" t="b">
        <v>0</v>
      </c>
      <c r="D23" s="2">
        <f>IF(C23=TRUE,5,0)</f>
        <v>0</v>
      </c>
      <c r="E23" s="2" t="s">
        <v>9</v>
      </c>
      <c r="F23" s="10">
        <v>5</v>
      </c>
    </row>
    <row r="24" spans="2:6">
      <c r="B24" s="2" t="s">
        <v>22</v>
      </c>
      <c r="C24" s="9" t="b">
        <v>0</v>
      </c>
      <c r="D24" s="2">
        <f>IF(C24=TRUE,30,0)</f>
        <v>0</v>
      </c>
      <c r="E24" s="2" t="s">
        <v>9</v>
      </c>
      <c r="F24" s="10">
        <v>30</v>
      </c>
    </row>
    <row r="25" spans="2:6">
      <c r="B25" s="2" t="s">
        <v>25</v>
      </c>
      <c r="C25" s="9" t="b">
        <v>0</v>
      </c>
      <c r="D25" s="2">
        <f>IF(C25=TRUE,50,0)</f>
        <v>0</v>
      </c>
      <c r="E25" s="2" t="s">
        <v>9</v>
      </c>
      <c r="F25" s="10">
        <v>50</v>
      </c>
    </row>
    <row r="26" spans="2:6">
      <c r="B26" s="2" t="s">
        <v>23</v>
      </c>
      <c r="C26" s="9" t="b">
        <v>0</v>
      </c>
      <c r="D26" s="2">
        <f t="shared" si="0"/>
        <v>0</v>
      </c>
      <c r="E26" s="2" t="s">
        <v>9</v>
      </c>
      <c r="F26" s="10">
        <v>10</v>
      </c>
    </row>
    <row r="27" spans="2:6">
      <c r="B27" s="2" t="s">
        <v>24</v>
      </c>
      <c r="C27" s="9" t="b">
        <v>0</v>
      </c>
      <c r="D27" s="2">
        <f t="shared" si="0"/>
        <v>0</v>
      </c>
      <c r="E27" s="2" t="s">
        <v>9</v>
      </c>
      <c r="F27" s="10">
        <v>10</v>
      </c>
    </row>
    <row r="28" spans="2:6">
      <c r="B28" s="2" t="s">
        <v>26</v>
      </c>
      <c r="C28" s="9" t="b">
        <v>0</v>
      </c>
      <c r="D28" s="2">
        <f>IF(C28=TRUE,10,0)</f>
        <v>0</v>
      </c>
      <c r="E28" s="2" t="s">
        <v>9</v>
      </c>
      <c r="F28" s="10">
        <v>10</v>
      </c>
    </row>
    <row r="29" spans="2:6">
      <c r="B29" s="2" t="s">
        <v>27</v>
      </c>
      <c r="C29" s="9" t="b">
        <v>0</v>
      </c>
      <c r="D29" s="2">
        <f>IF(C29=TRUE,40,0)</f>
        <v>0</v>
      </c>
      <c r="E29" s="2" t="s">
        <v>9</v>
      </c>
      <c r="F29" s="10">
        <v>40</v>
      </c>
    </row>
    <row r="30" spans="2:6">
      <c r="B30" s="2" t="s">
        <v>28</v>
      </c>
      <c r="C30" s="9" t="b">
        <v>0</v>
      </c>
      <c r="D30" s="2">
        <f>IF(C30=TRUE,-20,0)</f>
        <v>0</v>
      </c>
      <c r="E30" s="2" t="s">
        <v>9</v>
      </c>
      <c r="F30" s="10">
        <v>10</v>
      </c>
    </row>
    <row r="31" spans="2:6">
      <c r="B31" s="2" t="s">
        <v>29</v>
      </c>
      <c r="C31" s="9" t="b">
        <v>0</v>
      </c>
      <c r="D31" s="2">
        <f>IF(C31=TRUE,1,0)</f>
        <v>0</v>
      </c>
      <c r="E31" s="2" t="s">
        <v>9</v>
      </c>
      <c r="F31" s="10">
        <v>1</v>
      </c>
    </row>
    <row r="32" spans="2:6">
      <c r="B32" s="2" t="s">
        <v>30</v>
      </c>
      <c r="C32" s="9" t="b">
        <v>0</v>
      </c>
      <c r="D32" s="2">
        <f>IF(C32=TRUE,5,0)</f>
        <v>0</v>
      </c>
      <c r="E32" s="2" t="s">
        <v>9</v>
      </c>
      <c r="F32" s="10">
        <v>5</v>
      </c>
    </row>
    <row r="33" spans="2:6">
      <c r="B33" s="2" t="s">
        <v>31</v>
      </c>
      <c r="C33" s="9" t="b">
        <v>0</v>
      </c>
      <c r="D33" s="2">
        <f>IF(C33=TRUE,10,0)</f>
        <v>0</v>
      </c>
      <c r="E33" s="2" t="s">
        <v>9</v>
      </c>
      <c r="F33" s="10">
        <v>10</v>
      </c>
    </row>
    <row r="34" spans="2:6">
      <c r="B34" s="2" t="s">
        <v>32</v>
      </c>
      <c r="C34" s="9" t="b">
        <v>0</v>
      </c>
      <c r="D34" s="2">
        <f>IF(C34=TRUE,20,0)</f>
        <v>0</v>
      </c>
      <c r="E34" s="2" t="s">
        <v>9</v>
      </c>
      <c r="F34" s="10">
        <v>20</v>
      </c>
    </row>
    <row r="35" spans="2:6">
      <c r="B35" s="2" t="s">
        <v>33</v>
      </c>
      <c r="C35" s="9" t="b">
        <v>0</v>
      </c>
      <c r="D35" s="2">
        <f>IF(C35=TRUE,30,0)</f>
        <v>0</v>
      </c>
      <c r="E35" s="2" t="s">
        <v>9</v>
      </c>
      <c r="F35" s="10">
        <v>30</v>
      </c>
    </row>
    <row r="36" spans="2:6">
      <c r="B36" s="2" t="s">
        <v>34</v>
      </c>
      <c r="C36" s="9" t="b">
        <v>0</v>
      </c>
      <c r="D36" s="2">
        <f>IF(C36=TRUE,50,0)</f>
        <v>0</v>
      </c>
      <c r="E36" s="2" t="s">
        <v>9</v>
      </c>
      <c r="F36" s="10">
        <v>50</v>
      </c>
    </row>
    <row r="37" spans="2:6">
      <c r="B37" s="2" t="s">
        <v>35</v>
      </c>
      <c r="C37" s="9" t="b">
        <v>0</v>
      </c>
      <c r="D37" s="2">
        <f>IF(C37=TRUE,2,0)</f>
        <v>0</v>
      </c>
      <c r="E37" s="2" t="s">
        <v>9</v>
      </c>
      <c r="F37" s="10">
        <v>2</v>
      </c>
    </row>
    <row r="38" spans="2:6">
      <c r="B38" s="3" t="s">
        <v>38</v>
      </c>
      <c r="C38" s="9" t="b">
        <v>0</v>
      </c>
      <c r="D38" s="2">
        <f>IF(C38=TRUE,6,0)</f>
        <v>0</v>
      </c>
      <c r="E38" s="2" t="s">
        <v>9</v>
      </c>
      <c r="F38" s="10">
        <v>6</v>
      </c>
    </row>
    <row r="39" spans="2:6">
      <c r="B39" s="3" t="s">
        <v>39</v>
      </c>
      <c r="C39" s="9" t="b">
        <v>0</v>
      </c>
      <c r="D39" s="2">
        <f>IF(C39=TRUE,5,0)</f>
        <v>0</v>
      </c>
      <c r="E39" s="2" t="s">
        <v>9</v>
      </c>
      <c r="F39" s="10">
        <v>5</v>
      </c>
    </row>
    <row r="40" spans="2:6">
      <c r="B40" s="3" t="s">
        <v>40</v>
      </c>
      <c r="C40" s="9" t="b">
        <v>0</v>
      </c>
      <c r="D40" s="2">
        <f>IF(C40=TRUE,4,0)</f>
        <v>0</v>
      </c>
      <c r="E40" s="2" t="s">
        <v>9</v>
      </c>
      <c r="F40" s="10">
        <v>4</v>
      </c>
    </row>
    <row r="41" spans="2:6">
      <c r="B41" s="3" t="s">
        <v>41</v>
      </c>
      <c r="C41" s="9" t="b">
        <v>0</v>
      </c>
      <c r="D41" s="2">
        <f>IF(C41=TRUE,3,0)</f>
        <v>0</v>
      </c>
      <c r="E41" s="2" t="s">
        <v>9</v>
      </c>
      <c r="F41" s="10">
        <v>3</v>
      </c>
    </row>
    <row r="42" spans="2:6">
      <c r="B42" s="3" t="s">
        <v>42</v>
      </c>
      <c r="C42" s="9" t="b">
        <v>0</v>
      </c>
      <c r="D42" s="2">
        <f t="shared" ref="D42" si="1">IF(C42=TRUE,2,0)</f>
        <v>0</v>
      </c>
      <c r="E42" s="2" t="s">
        <v>9</v>
      </c>
      <c r="F42" s="10">
        <v>2</v>
      </c>
    </row>
    <row r="43" spans="2:6">
      <c r="B43" s="2" t="s">
        <v>44</v>
      </c>
      <c r="C43" s="9" t="b">
        <v>0</v>
      </c>
      <c r="D43" s="2">
        <f>IF(C43=TRUE,50,0)</f>
        <v>0</v>
      </c>
      <c r="E43" s="2" t="s">
        <v>9</v>
      </c>
      <c r="F43" s="10">
        <v>50</v>
      </c>
    </row>
    <row r="44" spans="2:6">
      <c r="B44" s="2" t="s">
        <v>43</v>
      </c>
      <c r="C44" s="9" t="b">
        <v>0</v>
      </c>
      <c r="D44" s="2">
        <f>IF(C44=TRUE,30,0)</f>
        <v>0</v>
      </c>
      <c r="E44" s="2" t="s">
        <v>9</v>
      </c>
      <c r="F44" s="10">
        <v>30</v>
      </c>
    </row>
    <row r="45" spans="2:6">
      <c r="B45" s="2" t="s">
        <v>45</v>
      </c>
      <c r="C45" s="9" t="b">
        <v>0</v>
      </c>
      <c r="D45" s="2">
        <f>IF(C45=TRUE,20,0)</f>
        <v>0</v>
      </c>
      <c r="E45" s="2" t="s">
        <v>9</v>
      </c>
      <c r="F45" s="10">
        <v>20</v>
      </c>
    </row>
    <row r="46" spans="2:6">
      <c r="B46" s="2" t="s">
        <v>46</v>
      </c>
      <c r="C46" s="9" t="b">
        <v>0</v>
      </c>
      <c r="D46" s="2">
        <f>IF(C46=TRUE,60,0)</f>
        <v>0</v>
      </c>
      <c r="E46" s="2" t="s">
        <v>9</v>
      </c>
      <c r="F46" s="10">
        <v>60</v>
      </c>
    </row>
    <row r="47" spans="2:6">
      <c r="B47" s="2" t="s">
        <v>47</v>
      </c>
      <c r="C47" s="9" t="b">
        <v>0</v>
      </c>
      <c r="D47" s="2">
        <f>IF(C47=TRUE,-10,0)</f>
        <v>0</v>
      </c>
      <c r="E47" s="2" t="s">
        <v>9</v>
      </c>
      <c r="F47" s="10">
        <v>-10</v>
      </c>
    </row>
    <row r="48" spans="2:6">
      <c r="B48" s="2" t="s">
        <v>48</v>
      </c>
      <c r="C48" s="9" t="b">
        <v>0</v>
      </c>
      <c r="D48" s="2">
        <f>IF(C48=TRUE,-10,0)</f>
        <v>0</v>
      </c>
      <c r="E48" s="2" t="s">
        <v>9</v>
      </c>
      <c r="F48" s="10">
        <v>-10</v>
      </c>
    </row>
    <row r="49" spans="1:6">
      <c r="B49" s="2" t="s">
        <v>49</v>
      </c>
      <c r="C49" s="9" t="b">
        <v>0</v>
      </c>
      <c r="D49" s="2">
        <f>IF(C49=TRUE,20,0)</f>
        <v>0</v>
      </c>
      <c r="E49" s="2" t="s">
        <v>9</v>
      </c>
      <c r="F49" s="10">
        <v>20</v>
      </c>
    </row>
    <row r="50" spans="1:6">
      <c r="B50" s="2" t="s">
        <v>50</v>
      </c>
      <c r="C50" s="9" t="b">
        <v>0</v>
      </c>
      <c r="D50" s="2">
        <f>IF(C50=TRUE,-20,0)</f>
        <v>0</v>
      </c>
      <c r="E50" s="2" t="s">
        <v>9</v>
      </c>
      <c r="F50" s="10">
        <v>-20</v>
      </c>
    </row>
    <row r="51" spans="1:6">
      <c r="B51" s="2" t="s">
        <v>51</v>
      </c>
      <c r="C51" s="9" t="b">
        <v>0</v>
      </c>
      <c r="D51" s="2">
        <f>IF(C51=TRUE,100,0)</f>
        <v>0</v>
      </c>
      <c r="E51" s="2" t="s">
        <v>9</v>
      </c>
      <c r="F51" s="10">
        <v>100</v>
      </c>
    </row>
    <row r="52" spans="1:6">
      <c r="B52" s="2" t="s">
        <v>52</v>
      </c>
      <c r="C52" s="9" t="b">
        <v>0</v>
      </c>
      <c r="D52" s="2">
        <f>IF(C52=TRUE,50,0)</f>
        <v>0</v>
      </c>
      <c r="E52" s="2" t="s">
        <v>9</v>
      </c>
      <c r="F52" s="10">
        <v>50</v>
      </c>
    </row>
    <row r="53" spans="1:6">
      <c r="B53" s="2" t="s">
        <v>53</v>
      </c>
      <c r="C53" s="9" t="b">
        <v>0</v>
      </c>
      <c r="D53" s="2">
        <f>IF(C53=TRUE,20,0)</f>
        <v>0</v>
      </c>
      <c r="E53" s="2" t="s">
        <v>9</v>
      </c>
      <c r="F53" s="10">
        <v>20</v>
      </c>
    </row>
    <row r="54" spans="1:6">
      <c r="B54" s="2" t="s">
        <v>54</v>
      </c>
      <c r="C54" s="9" t="b">
        <v>0</v>
      </c>
      <c r="D54" s="2">
        <f>IF(C54=TRUE,20,0)</f>
        <v>0</v>
      </c>
      <c r="E54" s="2" t="s">
        <v>9</v>
      </c>
      <c r="F54" s="10">
        <v>20</v>
      </c>
    </row>
    <row r="55" spans="1:6">
      <c r="B55" s="2" t="s">
        <v>55</v>
      </c>
      <c r="C55" s="9" t="b">
        <v>0</v>
      </c>
      <c r="D55" s="2">
        <f>IF(C55=TRUE,5,0)</f>
        <v>0</v>
      </c>
      <c r="E55" s="2" t="s">
        <v>9</v>
      </c>
      <c r="F55" s="10">
        <v>5</v>
      </c>
    </row>
    <row r="56" spans="1:6">
      <c r="B56" s="2" t="s">
        <v>56</v>
      </c>
      <c r="C56" s="9" t="b">
        <v>0</v>
      </c>
      <c r="D56" s="2">
        <f>IF(C56=TRUE,-30,0)</f>
        <v>0</v>
      </c>
      <c r="E56" s="2" t="s">
        <v>9</v>
      </c>
      <c r="F56" s="10">
        <v>-30</v>
      </c>
    </row>
    <row r="57" spans="1:6">
      <c r="A57" s="4"/>
      <c r="B57" s="5" t="s">
        <v>57</v>
      </c>
      <c r="C57" s="4"/>
      <c r="D57" s="8">
        <f>SUM(D2:D56)</f>
        <v>0</v>
      </c>
      <c r="E57" s="7" t="s">
        <v>9</v>
      </c>
      <c r="F57" s="4"/>
    </row>
    <row r="58" spans="1:6">
      <c r="A58" s="4"/>
      <c r="B58" s="6" t="s">
        <v>58</v>
      </c>
      <c r="C58" s="4"/>
      <c r="D58" s="4"/>
      <c r="E58" s="4"/>
      <c r="F58" s="4"/>
    </row>
    <row r="59" spans="1:6">
      <c r="B59" s="6" t="s">
        <v>59</v>
      </c>
    </row>
    <row r="60" spans="1:6">
      <c r="B60" s="6" t="s">
        <v>60</v>
      </c>
    </row>
    <row r="61" spans="1:6">
      <c r="B61" s="6" t="s">
        <v>65</v>
      </c>
    </row>
    <row r="62" spans="1:6">
      <c r="B62" s="6" t="s">
        <v>61</v>
      </c>
    </row>
    <row r="63" spans="1:6">
      <c r="B63" s="6" t="s">
        <v>62</v>
      </c>
    </row>
    <row r="64" spans="1:6">
      <c r="B64" s="6" t="s">
        <v>63</v>
      </c>
    </row>
    <row r="65" spans="2:2">
      <c r="B65" s="7" t="s">
        <v>64</v>
      </c>
    </row>
  </sheetData>
  <phoneticPr fontId="1"/>
  <pageMargins left="1.36" right="0.70866141732283472" top="0.11811023622047245" bottom="0.19685039370078741" header="0.11811023622047245" footer="0.11811023622047245"/>
  <pageSetup paperSize="9" orientation="portrait" horizontalDpi="0" verticalDpi="0" r:id="rId1"/>
  <ignoredErrors>
    <ignoredError sqref="D20 D13 D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wasadanao</dc:creator>
  <cp:lastModifiedBy>wasadanao</cp:lastModifiedBy>
  <cp:lastPrinted>2013-08-11T16:25:28Z</cp:lastPrinted>
  <dcterms:created xsi:type="dcterms:W3CDTF">2013-08-11T13:27:34Z</dcterms:created>
  <dcterms:modified xsi:type="dcterms:W3CDTF">2013-08-11T16:25:38Z</dcterms:modified>
</cp:coreProperties>
</file>